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НПА\2023\Бюджет 2024\"/>
    </mc:Choice>
  </mc:AlternateContent>
  <xr:revisionPtr revIDLastSave="0" documentId="13_ncr:1_{247B31D5-8832-49BD-BBBF-D75E88EEEF38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ожидаемое" sheetId="2" r:id="rId1"/>
  </sheets>
  <calcPr calcId="191029"/>
</workbook>
</file>

<file path=xl/calcChain.xml><?xml version="1.0" encoding="utf-8"?>
<calcChain xmlns="http://schemas.openxmlformats.org/spreadsheetml/2006/main">
  <c r="E30" i="2" l="1"/>
  <c r="C18" i="2"/>
  <c r="C34" i="2" l="1"/>
  <c r="F18" i="2"/>
  <c r="H18" i="2" s="1"/>
  <c r="D18" i="2"/>
  <c r="E16" i="2"/>
  <c r="E31" i="2"/>
  <c r="E23" i="2"/>
  <c r="E15" i="2"/>
  <c r="E17" i="2" l="1"/>
  <c r="E33" i="2"/>
  <c r="E32" i="2"/>
  <c r="E29" i="2"/>
  <c r="E28" i="2"/>
  <c r="E27" i="2"/>
  <c r="E26" i="2"/>
  <c r="E24" i="2"/>
  <c r="E22" i="2"/>
  <c r="E20" i="2"/>
  <c r="E8" i="2"/>
  <c r="E9" i="2"/>
  <c r="E10" i="2"/>
  <c r="E11" i="2"/>
  <c r="E12" i="2"/>
  <c r="E13" i="2"/>
  <c r="E14" i="2"/>
  <c r="E7" i="2"/>
  <c r="F34" i="2" l="1"/>
  <c r="D34" i="2"/>
  <c r="G32" i="2"/>
  <c r="G29" i="2"/>
  <c r="G28" i="2"/>
  <c r="G27" i="2"/>
  <c r="G26" i="2"/>
  <c r="G25" i="2"/>
  <c r="E25" i="2"/>
  <c r="G24" i="2"/>
  <c r="G22" i="2"/>
  <c r="G21" i="2"/>
  <c r="G20" i="2"/>
  <c r="G19" i="2"/>
  <c r="G14" i="2"/>
  <c r="G13" i="2"/>
  <c r="G12" i="2"/>
  <c r="G11" i="2"/>
  <c r="G10" i="2"/>
  <c r="G9" i="2"/>
  <c r="G8" i="2"/>
  <c r="G7" i="2"/>
  <c r="G6" i="2"/>
  <c r="E21" i="2" l="1"/>
  <c r="D35" i="2"/>
  <c r="E18" i="2"/>
  <c r="C35" i="2"/>
  <c r="F35" i="2"/>
  <c r="E34" i="2"/>
  <c r="G17" i="2"/>
  <c r="E35" i="2" l="1"/>
  <c r="G33" i="2"/>
</calcChain>
</file>

<file path=xl/sharedStrings.xml><?xml version="1.0" encoding="utf-8"?>
<sst xmlns="http://schemas.openxmlformats.org/spreadsheetml/2006/main" count="40" uniqueCount="40">
  <si>
    <t>Обеспечение деятельности финансовых, налоговых и таможенных органов и органов финансового (финансово-бюджетного) надзора</t>
  </si>
  <si>
    <t>Наименование показателя</t>
  </si>
  <si>
    <t>Отклонение ожидаемого исполнения 2020 г к факту 2019 года</t>
  </si>
  <si>
    <t>ДОХОДЫ</t>
  </si>
  <si>
    <t>налог на доходы физических лиц с доходов</t>
  </si>
  <si>
    <t>акцизы</t>
  </si>
  <si>
    <t>налоги на совокупный доход, всего</t>
  </si>
  <si>
    <t>налог на имущество, всего</t>
  </si>
  <si>
    <t>транспортный налог</t>
  </si>
  <si>
    <t>земельный налог</t>
  </si>
  <si>
    <t>государственная пошлина</t>
  </si>
  <si>
    <t>доходы от сдачи в аренду имущества, составляющего казну сельских поселений (за исключением земельных участков)</t>
  </si>
  <si>
    <t>безвозмездные поступления</t>
  </si>
  <si>
    <t>всего доходов:</t>
  </si>
  <si>
    <t>Функционирование высшего должностного лица  муниципального образования</t>
  </si>
  <si>
    <t>Функционирование администрации</t>
  </si>
  <si>
    <t>Резервные фонды</t>
  </si>
  <si>
    <t>другие общегосударственные вопросы</t>
  </si>
  <si>
    <t>национальная оборона</t>
  </si>
  <si>
    <t>дорожное хозяйство (дорожные фонды)</t>
  </si>
  <si>
    <t>благоустройство</t>
  </si>
  <si>
    <t>социальная политика</t>
  </si>
  <si>
    <t>всего расходов:</t>
  </si>
  <si>
    <t>дефицит (-), профицит (+)</t>
  </si>
  <si>
    <t>Ожидаемое исполнение оценка 2020г</t>
  </si>
  <si>
    <t>РАСХОДЫ</t>
  </si>
  <si>
    <t>тыс. рублей</t>
  </si>
  <si>
    <t>Обеспечение проведения выборов и референдумов</t>
  </si>
  <si>
    <t>К.А. Ванюнин</t>
  </si>
  <si>
    <t>жилищное хозяйство</t>
  </si>
  <si>
    <t>Органы юстиции</t>
  </si>
  <si>
    <t>Оценка ожидаемого исполнения бюджета Сулукского сельского поселения
 на  2023 год</t>
  </si>
  <si>
    <t>План  на 2023г.</t>
  </si>
  <si>
    <t>Факт 10 месяцев 2023 г.</t>
  </si>
  <si>
    <t>Прочие поступления от использования имущества, находящегося в собственности сельских 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</si>
  <si>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</si>
  <si>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</si>
  <si>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экономики</t>
  </si>
  <si>
    <t>% исполнения</t>
  </si>
  <si>
    <t>Глава 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</si>
</sst>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"/>
    <numFmt numFmtId="166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166" fontId="7" fillId="0" borderId="0" applyFont="0" applyFill="0" applyBorder="0" applyAlignment="0" applyProtection="0"/>
  </cellStyleXfs>
  <cellXfs count="29">
    <xf numFmtId="0" fontId="0" fillId="0" borderId="0" xfId="0"/>
    <xf numFmtId="164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4" fontId="0" fillId="0" borderId="0" xfId="0" applyNumberFormat="1"/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2" fillId="0" borderId="0" xfId="0" applyFont="1" applyAlignment="1">
      <alignment horizontal="right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37"/>
  <sheetViews>
    <sheetView tabSelected="1" workbookViewId="0">
      <selection activeCell="B45" sqref="B45"/>
    </sheetView>
  </sheetViews>
  <sheetFormatPr defaultRowHeight="15" x14ac:dyDescent="0.25"/>
  <cols>
    <col min="1" max="1" width="6" customWidth="1"/>
    <col min="2" max="2" width="42.28515625" customWidth="1"/>
    <col min="3" max="4" width="16.140625" bestFit="1" customWidth="1"/>
    <col min="5" max="5" width="15.28515625" bestFit="1" customWidth="1"/>
    <col min="6" max="6" width="13.85546875" bestFit="1" customWidth="1"/>
    <col min="7" max="7" width="17.28515625" hidden="1" customWidth="1"/>
    <col min="8" max="8" width="10.5703125" hidden="1" customWidth="1"/>
    <col min="11" max="11" width="13.140625" bestFit="1" customWidth="1"/>
  </cols>
  <sheetData>
    <row r="2" spans="2:11" ht="18.75" x14ac:dyDescent="0.3">
      <c r="B2" s="25" t="s">
        <v>31</v>
      </c>
      <c r="C2" s="25"/>
      <c r="D2" s="25"/>
      <c r="E2" s="25"/>
      <c r="F2" s="25"/>
      <c r="G2" s="22" t="s">
        <v>2</v>
      </c>
    </row>
    <row r="3" spans="2:11" ht="18.75" x14ac:dyDescent="0.3">
      <c r="B3" s="5"/>
      <c r="C3" s="6"/>
      <c r="D3" s="6"/>
      <c r="E3" s="5"/>
      <c r="F3" s="21" t="s">
        <v>26</v>
      </c>
      <c r="G3" s="23"/>
    </row>
    <row r="4" spans="2:11" ht="18.75" customHeight="1" x14ac:dyDescent="0.25">
      <c r="B4" s="24" t="s">
        <v>1</v>
      </c>
      <c r="C4" s="24" t="s">
        <v>32</v>
      </c>
      <c r="D4" s="27" t="s">
        <v>33</v>
      </c>
      <c r="E4" s="24" t="s">
        <v>38</v>
      </c>
      <c r="F4" s="27" t="s">
        <v>24</v>
      </c>
      <c r="G4" s="23"/>
    </row>
    <row r="5" spans="2:11" ht="29.25" customHeight="1" x14ac:dyDescent="0.25">
      <c r="B5" s="24"/>
      <c r="C5" s="24"/>
      <c r="D5" s="27"/>
      <c r="E5" s="24"/>
      <c r="F5" s="27"/>
      <c r="G5" s="4"/>
    </row>
    <row r="6" spans="2:11" ht="15.75" x14ac:dyDescent="0.25">
      <c r="B6" s="14" t="s">
        <v>3</v>
      </c>
      <c r="C6" s="14"/>
      <c r="D6" s="14"/>
      <c r="E6" s="15"/>
      <c r="F6" s="15"/>
      <c r="G6" s="2" t="e">
        <f>F7/#REF!*100</f>
        <v>#REF!</v>
      </c>
    </row>
    <row r="7" spans="2:11" ht="31.5" x14ac:dyDescent="0.25">
      <c r="B7" s="16" t="s">
        <v>4</v>
      </c>
      <c r="C7" s="1">
        <v>3589</v>
      </c>
      <c r="D7" s="11">
        <v>3996.3049999999998</v>
      </c>
      <c r="E7" s="12">
        <f>D7/C7*100</f>
        <v>111.34870437447756</v>
      </c>
      <c r="F7" s="11">
        <v>3589</v>
      </c>
      <c r="G7" s="2" t="e">
        <f>F8/#REF!*100</f>
        <v>#REF!</v>
      </c>
    </row>
    <row r="8" spans="2:11" ht="15.75" x14ac:dyDescent="0.25">
      <c r="B8" s="16" t="s">
        <v>5</v>
      </c>
      <c r="C8" s="1">
        <v>793</v>
      </c>
      <c r="D8" s="11">
        <v>758.36199999999997</v>
      </c>
      <c r="E8" s="12">
        <f t="shared" ref="E8:E35" si="0">D8/C8*100</f>
        <v>95.632030264817146</v>
      </c>
      <c r="F8" s="11">
        <v>793</v>
      </c>
      <c r="G8" s="2" t="e">
        <f>F9/#REF!*100</f>
        <v>#REF!</v>
      </c>
    </row>
    <row r="9" spans="2:11" ht="15.75" x14ac:dyDescent="0.25">
      <c r="B9" s="16" t="s">
        <v>6</v>
      </c>
      <c r="C9" s="1">
        <v>135</v>
      </c>
      <c r="D9" s="11">
        <v>303.005</v>
      </c>
      <c r="E9" s="12">
        <f t="shared" si="0"/>
        <v>224.44814814814814</v>
      </c>
      <c r="F9" s="11">
        <v>135</v>
      </c>
      <c r="G9" s="2" t="e">
        <f>F10/#REF!*100</f>
        <v>#REF!</v>
      </c>
    </row>
    <row r="10" spans="2:11" ht="15.75" x14ac:dyDescent="0.25">
      <c r="B10" s="16" t="s">
        <v>7</v>
      </c>
      <c r="C10" s="1">
        <v>907</v>
      </c>
      <c r="D10" s="11">
        <v>566.70899999999995</v>
      </c>
      <c r="E10" s="12">
        <f t="shared" si="0"/>
        <v>62.48169790518191</v>
      </c>
      <c r="F10" s="11">
        <v>907</v>
      </c>
      <c r="G10" s="2" t="e">
        <f>F11/#REF!*100</f>
        <v>#REF!</v>
      </c>
    </row>
    <row r="11" spans="2:11" ht="15.75" x14ac:dyDescent="0.25">
      <c r="B11" s="16" t="s">
        <v>8</v>
      </c>
      <c r="C11" s="1">
        <v>522</v>
      </c>
      <c r="D11" s="11">
        <v>387.392</v>
      </c>
      <c r="E11" s="12">
        <f t="shared" si="0"/>
        <v>74.213026819923371</v>
      </c>
      <c r="F11" s="11">
        <v>522</v>
      </c>
      <c r="G11" s="2" t="e">
        <f>F12/#REF!*100</f>
        <v>#REF!</v>
      </c>
    </row>
    <row r="12" spans="2:11" ht="15.75" x14ac:dyDescent="0.25">
      <c r="B12" s="16" t="s">
        <v>9</v>
      </c>
      <c r="C12" s="1">
        <v>206</v>
      </c>
      <c r="D12" s="11">
        <v>81.561999999999998</v>
      </c>
      <c r="E12" s="12">
        <f t="shared" si="0"/>
        <v>39.593203883495143</v>
      </c>
      <c r="F12" s="11">
        <v>206</v>
      </c>
      <c r="G12" s="2" t="e">
        <f>F13/#REF!*100</f>
        <v>#REF!</v>
      </c>
    </row>
    <row r="13" spans="2:11" ht="15.75" x14ac:dyDescent="0.25">
      <c r="B13" s="16" t="s">
        <v>10</v>
      </c>
      <c r="C13" s="1">
        <v>7</v>
      </c>
      <c r="D13" s="11">
        <v>3.3</v>
      </c>
      <c r="E13" s="12">
        <f t="shared" si="0"/>
        <v>47.142857142857139</v>
      </c>
      <c r="F13" s="11">
        <v>7</v>
      </c>
      <c r="G13" s="2" t="e">
        <f>F14/#REF!*100</f>
        <v>#REF!</v>
      </c>
    </row>
    <row r="14" spans="2:11" ht="63" x14ac:dyDescent="0.25">
      <c r="B14" s="16" t="s">
        <v>11</v>
      </c>
      <c r="C14" s="1">
        <v>32</v>
      </c>
      <c r="D14" s="11">
        <v>14.364000000000001</v>
      </c>
      <c r="E14" s="12">
        <f t="shared" si="0"/>
        <v>44.887500000000003</v>
      </c>
      <c r="F14" s="11">
        <v>32</v>
      </c>
      <c r="G14" s="2" t="e">
        <f>F17/#REF!*100</f>
        <v>#REF!</v>
      </c>
      <c r="I14" s="7"/>
      <c r="K14" s="7"/>
    </row>
    <row r="15" spans="2:11" ht="47.25" x14ac:dyDescent="0.25">
      <c r="B15" s="16" t="s">
        <v>34</v>
      </c>
      <c r="C15" s="1">
        <v>397</v>
      </c>
      <c r="D15" s="11">
        <v>241.56800000000001</v>
      </c>
      <c r="E15" s="12">
        <f t="shared" si="0"/>
        <v>60.848362720403024</v>
      </c>
      <c r="F15" s="11">
        <v>397</v>
      </c>
      <c r="G15" s="2"/>
    </row>
    <row r="16" spans="2:11" ht="63" x14ac:dyDescent="0.25">
      <c r="B16" s="16" t="s">
        <v>35</v>
      </c>
      <c r="C16" s="1">
        <v>49</v>
      </c>
      <c r="D16" s="11">
        <v>0</v>
      </c>
      <c r="E16" s="12">
        <f t="shared" si="0"/>
        <v>0</v>
      </c>
      <c r="F16" s="11">
        <v>49</v>
      </c>
      <c r="G16" s="2"/>
    </row>
    <row r="17" spans="2:8" ht="15.75" x14ac:dyDescent="0.25">
      <c r="B17" s="16" t="s">
        <v>12</v>
      </c>
      <c r="C17" s="1">
        <v>5567.393</v>
      </c>
      <c r="D17" s="11">
        <v>4603.7879999999996</v>
      </c>
      <c r="E17" s="12">
        <f t="shared" si="0"/>
        <v>82.691988871631651</v>
      </c>
      <c r="F17" s="11">
        <v>5567.393</v>
      </c>
      <c r="G17" s="2" t="e">
        <f>F18/#REF!*100</f>
        <v>#REF!</v>
      </c>
    </row>
    <row r="18" spans="2:8" ht="18.75" x14ac:dyDescent="0.25">
      <c r="B18" s="17" t="s">
        <v>13</v>
      </c>
      <c r="C18" s="18">
        <f>C7+C8+C9+C10+C13+C14+C17+C15+C16</f>
        <v>11476.393</v>
      </c>
      <c r="D18" s="19">
        <f>D7+D8+D9+D10+D13+D14+D17+D15+D16</f>
        <v>10487.400999999998</v>
      </c>
      <c r="E18" s="13">
        <f t="shared" si="0"/>
        <v>91.382379463652015</v>
      </c>
      <c r="F18" s="19">
        <f>F7+F8+F9+F10+F13+F14+F17+F15+F16</f>
        <v>11476.393</v>
      </c>
      <c r="G18" s="4"/>
      <c r="H18" s="7">
        <f>F18-F17</f>
        <v>5909</v>
      </c>
    </row>
    <row r="19" spans="2:8" ht="15.75" x14ac:dyDescent="0.25">
      <c r="B19" s="14" t="s">
        <v>25</v>
      </c>
      <c r="C19" s="14"/>
      <c r="D19" s="20"/>
      <c r="E19" s="15"/>
      <c r="F19" s="15"/>
      <c r="G19" s="2" t="e">
        <f>F20/#REF!*100</f>
        <v>#REF!</v>
      </c>
    </row>
    <row r="20" spans="2:8" ht="47.25" x14ac:dyDescent="0.25">
      <c r="B20" s="16" t="s">
        <v>14</v>
      </c>
      <c r="C20" s="11">
        <v>1722.4</v>
      </c>
      <c r="D20" s="11">
        <v>1433.4359999999999</v>
      </c>
      <c r="E20" s="12">
        <f t="shared" si="0"/>
        <v>83.223176962378062</v>
      </c>
      <c r="F20" s="11">
        <v>1722.4</v>
      </c>
      <c r="G20" s="2" t="e">
        <f>F21/#REF!*100</f>
        <v>#REF!</v>
      </c>
    </row>
    <row r="21" spans="2:8" ht="15.75" x14ac:dyDescent="0.25">
      <c r="B21" s="16" t="s">
        <v>15</v>
      </c>
      <c r="C21" s="11">
        <v>4812.5456100000001</v>
      </c>
      <c r="D21" s="11">
        <v>2863.5279999999998</v>
      </c>
      <c r="E21" s="12">
        <f t="shared" si="0"/>
        <v>59.501316601548005</v>
      </c>
      <c r="F21" s="11">
        <v>4812.5456100000001</v>
      </c>
      <c r="G21" s="2" t="e">
        <f>F22/#REF!*100</f>
        <v>#REF!</v>
      </c>
    </row>
    <row r="22" spans="2:8" ht="63" x14ac:dyDescent="0.25">
      <c r="B22" s="16" t="s">
        <v>0</v>
      </c>
      <c r="C22" s="11">
        <v>38.603999999999999</v>
      </c>
      <c r="D22" s="11">
        <v>38.603999999999999</v>
      </c>
      <c r="E22" s="12">
        <f t="shared" si="0"/>
        <v>100</v>
      </c>
      <c r="F22" s="11">
        <v>38.603999999999999</v>
      </c>
      <c r="G22" s="2" t="e">
        <f>F24/#REF!*100</f>
        <v>#REF!</v>
      </c>
    </row>
    <row r="23" spans="2:8" ht="31.5" x14ac:dyDescent="0.25">
      <c r="B23" s="16" t="s">
        <v>27</v>
      </c>
      <c r="C23" s="11">
        <v>140</v>
      </c>
      <c r="D23" s="11">
        <v>140</v>
      </c>
      <c r="E23" s="12">
        <f t="shared" si="0"/>
        <v>100</v>
      </c>
      <c r="F23" s="11">
        <v>140</v>
      </c>
      <c r="G23" s="2"/>
    </row>
    <row r="24" spans="2:8" ht="15.75" x14ac:dyDescent="0.25">
      <c r="B24" s="16" t="s">
        <v>16</v>
      </c>
      <c r="C24" s="11">
        <v>10</v>
      </c>
      <c r="D24" s="11">
        <v>0</v>
      </c>
      <c r="E24" s="12">
        <f t="shared" si="0"/>
        <v>0</v>
      </c>
      <c r="F24" s="11">
        <v>10</v>
      </c>
      <c r="G24" s="2" t="e">
        <f>F25/#REF!*100</f>
        <v>#REF!</v>
      </c>
    </row>
    <row r="25" spans="2:8" ht="15.75" x14ac:dyDescent="0.25">
      <c r="B25" s="16" t="s">
        <v>17</v>
      </c>
      <c r="C25" s="11">
        <v>1091.5</v>
      </c>
      <c r="D25" s="11">
        <v>300.91899999999998</v>
      </c>
      <c r="E25" s="12">
        <f t="shared" si="0"/>
        <v>27.569308291342189</v>
      </c>
      <c r="F25" s="11">
        <v>1091.5</v>
      </c>
      <c r="G25" s="2" t="e">
        <f>F26/#REF!*100</f>
        <v>#REF!</v>
      </c>
    </row>
    <row r="26" spans="2:8" ht="15.75" x14ac:dyDescent="0.25">
      <c r="B26" s="16" t="s">
        <v>18</v>
      </c>
      <c r="C26" s="11">
        <v>162.68</v>
      </c>
      <c r="D26" s="11">
        <v>108.46599999999999</v>
      </c>
      <c r="E26" s="12">
        <f t="shared" si="0"/>
        <v>66.674452913695589</v>
      </c>
      <c r="F26" s="11">
        <v>162.68</v>
      </c>
      <c r="G26" s="2" t="e">
        <f>F27/#REF!*100</f>
        <v>#REF!</v>
      </c>
    </row>
    <row r="27" spans="2:8" ht="15.75" x14ac:dyDescent="0.25">
      <c r="B27" s="16" t="s">
        <v>30</v>
      </c>
      <c r="C27" s="11">
        <v>16.059999999999999</v>
      </c>
      <c r="D27" s="11">
        <v>16.059999999999999</v>
      </c>
      <c r="E27" s="12">
        <f t="shared" si="0"/>
        <v>100</v>
      </c>
      <c r="F27" s="11">
        <v>16.059999999999999</v>
      </c>
      <c r="G27" s="2" t="e">
        <f>F28/#REF!*100</f>
        <v>#REF!</v>
      </c>
    </row>
    <row r="28" spans="2:8" ht="63" x14ac:dyDescent="0.25">
      <c r="B28" s="16" t="s">
        <v>36</v>
      </c>
      <c r="C28" s="11">
        <v>250</v>
      </c>
      <c r="D28" s="11">
        <v>8.6050000000000004</v>
      </c>
      <c r="E28" s="12">
        <f t="shared" si="0"/>
        <v>3.4419999999999997</v>
      </c>
      <c r="F28" s="11">
        <v>250</v>
      </c>
      <c r="G28" s="2" t="e">
        <f>F29/#REF!*100</f>
        <v>#REF!</v>
      </c>
    </row>
    <row r="29" spans="2:8" ht="15.75" x14ac:dyDescent="0.25">
      <c r="B29" s="16" t="s">
        <v>19</v>
      </c>
      <c r="C29" s="11">
        <v>4332.2234499999995</v>
      </c>
      <c r="D29" s="11">
        <v>78</v>
      </c>
      <c r="E29" s="12">
        <f t="shared" si="0"/>
        <v>1.8004611465735916</v>
      </c>
      <c r="F29" s="11">
        <v>4332.2234499999995</v>
      </c>
      <c r="G29" s="2" t="e">
        <f>F32/#REF!*100</f>
        <v>#REF!</v>
      </c>
    </row>
    <row r="30" spans="2:8" ht="31.5" x14ac:dyDescent="0.25">
      <c r="B30" s="16" t="s">
        <v>37</v>
      </c>
      <c r="C30" s="11">
        <v>1</v>
      </c>
      <c r="D30" s="11">
        <v>0</v>
      </c>
      <c r="E30" s="12">
        <f t="shared" si="0"/>
        <v>0</v>
      </c>
      <c r="F30" s="11">
        <v>1</v>
      </c>
      <c r="G30" s="2"/>
    </row>
    <row r="31" spans="2:8" ht="15.75" x14ac:dyDescent="0.25">
      <c r="B31" s="16" t="s">
        <v>29</v>
      </c>
      <c r="C31" s="11">
        <v>836</v>
      </c>
      <c r="D31" s="11">
        <v>755.95899999999995</v>
      </c>
      <c r="E31" s="12">
        <f t="shared" si="0"/>
        <v>90.425717703349278</v>
      </c>
      <c r="F31" s="11">
        <v>836</v>
      </c>
      <c r="G31" s="2"/>
    </row>
    <row r="32" spans="2:8" ht="15.75" x14ac:dyDescent="0.25">
      <c r="B32" s="16" t="s">
        <v>20</v>
      </c>
      <c r="C32" s="11">
        <v>1548.5</v>
      </c>
      <c r="D32" s="11">
        <v>1393.164</v>
      </c>
      <c r="E32" s="12">
        <f t="shared" si="0"/>
        <v>89.968614788505008</v>
      </c>
      <c r="F32" s="11">
        <v>1548.5</v>
      </c>
      <c r="G32" s="2" t="e">
        <f>F33/#REF!*100</f>
        <v>#REF!</v>
      </c>
    </row>
    <row r="33" spans="2:7" ht="15.75" x14ac:dyDescent="0.25">
      <c r="B33" s="16" t="s">
        <v>21</v>
      </c>
      <c r="C33" s="11">
        <v>220</v>
      </c>
      <c r="D33" s="11">
        <v>183.27500000000001</v>
      </c>
      <c r="E33" s="12">
        <f t="shared" si="0"/>
        <v>83.306818181818187</v>
      </c>
      <c r="F33" s="11">
        <v>220</v>
      </c>
      <c r="G33" s="2" t="e">
        <f>F34/#REF!*100</f>
        <v>#REF!</v>
      </c>
    </row>
    <row r="34" spans="2:7" ht="15.75" x14ac:dyDescent="0.25">
      <c r="B34" s="17" t="s">
        <v>22</v>
      </c>
      <c r="C34" s="19">
        <f>SUM(C20:C33)</f>
        <v>15181.513060000001</v>
      </c>
      <c r="D34" s="19">
        <f>SUM(D20:D33)</f>
        <v>7320.0159999999996</v>
      </c>
      <c r="E34" s="12">
        <f t="shared" si="0"/>
        <v>48.216643302087306</v>
      </c>
      <c r="F34" s="19">
        <f>SUM(F20:F33)</f>
        <v>15181.513060000001</v>
      </c>
      <c r="G34" s="3"/>
    </row>
    <row r="35" spans="2:7" ht="15.75" x14ac:dyDescent="0.25">
      <c r="B35" s="17" t="s">
        <v>23</v>
      </c>
      <c r="C35" s="19">
        <f>C18-C34</f>
        <v>-3705.1200600000011</v>
      </c>
      <c r="D35" s="19">
        <f>D18-D34</f>
        <v>3167.3849999999984</v>
      </c>
      <c r="E35" s="12">
        <f t="shared" si="0"/>
        <v>-85.486703499697043</v>
      </c>
      <c r="F35" s="19">
        <f>F18-F34</f>
        <v>-3705.1200600000011</v>
      </c>
    </row>
    <row r="36" spans="2:7" ht="18.75" x14ac:dyDescent="0.25">
      <c r="B36" s="8"/>
      <c r="C36" s="9"/>
      <c r="D36" s="9"/>
      <c r="E36" s="10"/>
      <c r="F36" s="9"/>
    </row>
    <row r="37" spans="2:7" ht="18.75" x14ac:dyDescent="0.3">
      <c r="B37" s="28" t="s">
        <v>39</v>
      </c>
      <c r="C37" s="28"/>
      <c r="D37" s="7"/>
      <c r="E37" s="26" t="s">
        <v>28</v>
      </c>
      <c r="F37" s="26"/>
    </row>
  </sheetData>
  <mergeCells count="9">
    <mergeCell ref="G2:G4"/>
    <mergeCell ref="E4:E5"/>
    <mergeCell ref="B2:F2"/>
    <mergeCell ref="E37:F37"/>
    <mergeCell ref="D4:D5"/>
    <mergeCell ref="B4:B5"/>
    <mergeCell ref="C4:C5"/>
    <mergeCell ref="F4:F5"/>
    <mergeCell ref="B37:C3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ожидаемое</vt:lpstr>
    </vt:vector>
  </TitlesOfParts>
  <Company>*Питер-Company*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Каленюк</dc:creator>
  <cp:lastModifiedBy>Пользователь</cp:lastModifiedBy>
  <cp:lastPrinted>2023-11-10T01:46:01Z</cp:lastPrinted>
  <dcterms:created xsi:type="dcterms:W3CDTF">2017-11-14T11:17:18Z</dcterms:created>
  <dcterms:modified xsi:type="dcterms:W3CDTF">2023-11-10T01:46:12Z</dcterms:modified>
</cp:coreProperties>
</file>